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 2025 год\ИСПОЛНЕНИЕ\Исполнение за 1 квартал 2025года\исполнение 1 квартал 2025\Постановление об исполнении бюджета за 1 квартал 2025 года\"/>
    </mc:Choice>
  </mc:AlternateContent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Доходы!$18:$20</definedName>
    <definedName name="_xlnm.Print_Area" localSheetId="0">Доходы!$A$1:$E$64</definedName>
  </definedNames>
  <calcPr calcId="162913"/>
</workbook>
</file>

<file path=xl/calcChain.xml><?xml version="1.0" encoding="utf-8"?>
<calcChain xmlns="http://schemas.openxmlformats.org/spreadsheetml/2006/main">
  <c r="C23" i="14" l="1"/>
  <c r="C57" i="14"/>
  <c r="C59" i="14" l="1"/>
  <c r="C58" i="14" s="1"/>
  <c r="D36" i="14" l="1"/>
  <c r="C36" i="14"/>
  <c r="E63" i="14" l="1"/>
  <c r="E43" i="14"/>
  <c r="E44" i="14"/>
  <c r="E45" i="14"/>
  <c r="E39" i="14"/>
  <c r="E37" i="14"/>
  <c r="E34" i="14"/>
  <c r="E31" i="14"/>
  <c r="E28" i="14"/>
  <c r="E27" i="14"/>
  <c r="E24" i="14"/>
  <c r="E53" i="14" l="1"/>
  <c r="E52" i="14" s="1"/>
  <c r="E51" i="14" s="1"/>
  <c r="D53" i="14"/>
  <c r="D52" i="14" s="1"/>
  <c r="D51" i="14" s="1"/>
  <c r="C53" i="14"/>
  <c r="C52" i="14" s="1"/>
  <c r="C51" i="14" s="1"/>
  <c r="D23" i="14"/>
  <c r="E23" i="14" l="1"/>
  <c r="E22" i="14" s="1"/>
  <c r="E33" i="14"/>
  <c r="D33" i="14"/>
  <c r="C33" i="14"/>
  <c r="E38" i="14"/>
  <c r="D38" i="14"/>
  <c r="C38" i="14"/>
  <c r="C35" i="14" s="1"/>
  <c r="E36" i="14"/>
  <c r="E30" i="14"/>
  <c r="D30" i="14"/>
  <c r="D29" i="14" s="1"/>
  <c r="C30" i="14"/>
  <c r="C29" i="14" s="1"/>
  <c r="D49" i="14"/>
  <c r="C49" i="14"/>
  <c r="C47" i="14" s="1"/>
  <c r="E62" i="14"/>
  <c r="E61" i="14" s="1"/>
  <c r="D62" i="14"/>
  <c r="D61" i="14" s="1"/>
  <c r="D57" i="14" s="1"/>
  <c r="C62" i="14"/>
  <c r="C61" i="14" s="1"/>
  <c r="D56" i="14" l="1"/>
  <c r="E57" i="14"/>
  <c r="E56" i="14" s="1"/>
  <c r="E29" i="14"/>
  <c r="D48" i="14"/>
  <c r="D35" i="14"/>
  <c r="D32" i="14" s="1"/>
  <c r="C32" i="14"/>
  <c r="D42" i="14"/>
  <c r="C42" i="14"/>
  <c r="C41" i="14" s="1"/>
  <c r="C40" i="14" s="1"/>
  <c r="C56" i="14" l="1"/>
  <c r="D41" i="14"/>
  <c r="E42" i="14"/>
  <c r="E35" i="14"/>
  <c r="E32" i="14"/>
  <c r="D47" i="14"/>
  <c r="D46" i="14"/>
  <c r="D40" i="14" l="1"/>
  <c r="E40" i="14" s="1"/>
  <c r="E41" i="14"/>
  <c r="C46" i="14"/>
  <c r="E46" i="14" s="1"/>
  <c r="C22" i="14" l="1"/>
  <c r="C21" i="14" l="1"/>
  <c r="C64" i="14" s="1"/>
  <c r="D22" i="14"/>
  <c r="D21" i="14" s="1"/>
  <c r="D64" i="14" l="1"/>
  <c r="E64" i="14" s="1"/>
  <c r="E21" i="14"/>
</calcChain>
</file>

<file path=xl/sharedStrings.xml><?xml version="1.0" encoding="utf-8"?>
<sst xmlns="http://schemas.openxmlformats.org/spreadsheetml/2006/main" count="110" uniqueCount="101">
  <si>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</si>
  <si>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</si>
  <si>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</si>
  <si>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</si>
  <si>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</si>
  <si>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</si>
  <si>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</si>
  <si>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</si>
  <si>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</si>
  <si>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</si>
  <si>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</si>
  <si>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</si>
  <si>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</si>
  <si>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</si>
  <si>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</si>
  <si>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</si>
  <si>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</si>
  <si>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</si>
  <si>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</si>
  <si>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</si>
  <si>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</si>
  <si>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</si>
  <si>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</si>
  <si>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</si>
  <si>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</si>
  <si>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</si>
  <si>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</si>
  <si>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</si>
  <si>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</si>
  <si>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</si>
  <si>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</si>
  <si>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</si>
  <si>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</si>
  <si>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</si>
  <si>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</si>
  <si>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</si>
  <si>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</si>
  <si>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</si>
  <si>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</si>
  <si>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</si>
  <si>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</si>
  <si>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</si>
  <si>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</si>
  <si>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</si>
  <si>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</si>
  <si>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</si>
  <si>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</si>
  <si>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</si>
  <si>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</si>
  <si>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</si>
  <si>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</si>
  <si>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</si>
  <si>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</si>
  <si>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</si>
  <si>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</si>
  <si>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</si>
  <si>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</si>
  <si>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</si>
  <si>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</si>
  <si>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</si>
  <si>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</si>
  <si>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</si>
  <si>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</si>
  <si>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</si>
  <si>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</si>
  <si>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</si>
  <si>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</si>
  <si>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</si>
  <si>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</si>
  <si>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Доходы бюджета Ревенского сельского поселения Карачевского муниципального района Брянской области 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</si>
  <si>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</si>
  <si>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</si>
  <si>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Процент кассового исполнения к уточненной бюджетной росписи</t>
  </si>
  <si>
    <t>к постановлению Ревенской сельской администрации</t>
  </si>
  <si>
    <t>БЕЗВОЗМЕЗДНЫЕ ПОСТУПЛЕНИЯ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</si>
  <si>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</si>
  <si>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</si>
  <si>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ЗАДОЛЖЕННОСТЬ И ПЕРЕРАСЧЕТЫ ПО ОТМЕННЫМ НАЛОГАМ, СБОРАМ И ИНЫМ ОБЯЗАТЕЛЬНЫМ ПЛАТЕЖАМ</t>
  </si>
  <si>
    <t>Налоги на имущество</t>
  </si>
  <si>
    <t>Земельный налог ( по обязательствам, возникшим до 1 января 2006 года)</t>
  </si>
  <si>
    <t>Земельный налог ( по обязательствам, возникшим до 1 января 2006 года), мобилизуемый на территориях сельских поселений</t>
  </si>
  <si>
    <t>1 09 04000 00 0000 110</t>
  </si>
  <si>
    <t>1 09 00000 00 0000 000</t>
  </si>
  <si>
    <t>1 09 04050 00 0000 110</t>
  </si>
  <si>
    <t>1 09 04053 10 0000 110</t>
  </si>
  <si>
    <t>0,13</t>
  </si>
  <si>
    <t>Субсидии бюджетам бюджетной системы Российской Федерации (межбюджетные субсидии)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</si>
  <si>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</si>
  <si>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</si>
  <si>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2 02 20000 00 0000 150</t>
  </si>
  <si>
    <t>2 02 25299 00 0000 150</t>
  </si>
  <si>
    <t>2 02 25299 10 0000 150</t>
  </si>
  <si>
    <t>0,00</t>
  </si>
  <si>
    <t xml:space="preserve"> от 22.04.2025г. №28</t>
  </si>
  <si>
    <t xml:space="preserve">за  1 квартал 2025года </t>
  </si>
  <si>
    <t>Прогноз на 2025 год</t>
  </si>
  <si>
    <t>Кассовое исполнение за 1 квартал 2025 года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</si>
  <si>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</si>
  <si>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</si>
  <si>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168026,49</t>
  </si>
  <si>
    <t>186,6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</si>
</sst>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9"/>
  <sheetViews>
    <sheetView showGridLines="0" showZeros="0" tabSelected="1" view="pageBreakPreview" topLeftCell="A9" zoomScale="90" zoomScaleNormal="100" zoomScaleSheetLayoutView="90" workbookViewId="0">
      <selection activeCell="E28" sqref="E28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6" t="s">
        <v>11</v>
      </c>
      <c r="D1" s="56"/>
      <c r="E1" s="56"/>
    </row>
    <row r="2" spans="1:6" hidden="1" x14ac:dyDescent="0.3">
      <c r="C2" s="56" t="s">
        <v>19</v>
      </c>
      <c r="D2" s="56"/>
      <c r="E2" s="56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57" t="s">
        <v>13</v>
      </c>
      <c r="D8" s="57"/>
      <c r="E8" s="57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58" t="s">
        <v>11</v>
      </c>
      <c r="D10" s="58"/>
      <c r="E10" s="58"/>
    </row>
    <row r="11" spans="1:6" ht="18.75" customHeight="1" x14ac:dyDescent="0.3">
      <c r="A11" s="21"/>
      <c r="B11" s="21"/>
      <c r="C11" s="65" t="s">
        <v>73</v>
      </c>
      <c r="D11" s="65"/>
      <c r="E11" s="65"/>
      <c r="F11" s="42"/>
    </row>
    <row r="12" spans="1:6" ht="18.75" customHeight="1" x14ac:dyDescent="0.3">
      <c r="A12" s="3"/>
      <c r="B12" s="11"/>
      <c r="C12" s="51" t="s">
        <v>93</v>
      </c>
      <c r="D12" s="51"/>
      <c r="E12" s="51"/>
    </row>
    <row r="13" spans="1:6" ht="18.75" customHeight="1" x14ac:dyDescent="0.3">
      <c r="A13" s="12"/>
      <c r="C13" s="37"/>
      <c r="D13" s="37"/>
      <c r="E13" s="37"/>
    </row>
    <row r="14" spans="1:6" ht="14.1" customHeight="1" x14ac:dyDescent="0.3">
      <c r="D14" s="4"/>
    </row>
    <row r="15" spans="1:6" ht="17.25" customHeight="1" x14ac:dyDescent="0.3">
      <c r="A15" s="61" t="s">
        <v>69</v>
      </c>
      <c r="B15" s="61"/>
      <c r="C15" s="61"/>
      <c r="D15" s="61"/>
      <c r="E15" s="61"/>
    </row>
    <row r="16" spans="1:6" ht="17.25" customHeight="1" x14ac:dyDescent="0.3">
      <c r="A16" s="61" t="s">
        <v>94</v>
      </c>
      <c r="B16" s="61"/>
      <c r="C16" s="61"/>
      <c r="D16" s="61"/>
      <c r="E16" s="61"/>
    </row>
    <row r="17" spans="1:6" ht="20.25" customHeight="1" x14ac:dyDescent="0.3">
      <c r="A17" s="7"/>
      <c r="B17" s="9"/>
      <c r="C17" s="10"/>
      <c r="D17" s="10"/>
      <c r="E17" s="8" t="s">
        <v>23</v>
      </c>
    </row>
    <row r="18" spans="1:6" ht="7.5" customHeight="1" x14ac:dyDescent="0.3">
      <c r="A18" s="62" t="s">
        <v>8</v>
      </c>
      <c r="B18" s="60" t="s">
        <v>9</v>
      </c>
      <c r="C18" s="59" t="s">
        <v>95</v>
      </c>
      <c r="D18" s="60" t="s">
        <v>96</v>
      </c>
      <c r="E18" s="60" t="s">
        <v>72</v>
      </c>
    </row>
    <row r="19" spans="1:6" ht="13.5" hidden="1" customHeight="1" x14ac:dyDescent="0.3">
      <c r="A19" s="63"/>
      <c r="B19" s="60"/>
      <c r="C19" s="59"/>
      <c r="D19" s="60"/>
      <c r="E19" s="60"/>
    </row>
    <row r="20" spans="1:6" ht="73.5" customHeight="1" x14ac:dyDescent="0.3">
      <c r="A20" s="64"/>
      <c r="B20" s="60"/>
      <c r="C20" s="59"/>
      <c r="D20" s="60"/>
      <c r="E20" s="60"/>
    </row>
    <row r="21" spans="1:6" s="14" customFormat="1" ht="21.75" customHeight="1" x14ac:dyDescent="0.3">
      <c r="A21" s="33" t="s">
        <v>24</v>
      </c>
      <c r="B21" s="19" t="s">
        <v>0</v>
      </c>
      <c r="C21" s="17">
        <f>C22+C29+C32+C51</f>
        <v>2046000</v>
      </c>
      <c r="D21" s="17">
        <f>D22+D29+D32+D51</f>
        <v>503292.64999999997</v>
      </c>
      <c r="E21" s="17">
        <f>D21/C21*100</f>
        <v>24.598858748778103</v>
      </c>
      <c r="F21" s="13"/>
    </row>
    <row r="22" spans="1:6" s="15" customFormat="1" ht="21.75" customHeight="1" x14ac:dyDescent="0.3">
      <c r="A22" s="34" t="s">
        <v>25</v>
      </c>
      <c r="B22" s="20" t="s">
        <v>1</v>
      </c>
      <c r="C22" s="16">
        <f>SUM(C23)</f>
        <v>102000</v>
      </c>
      <c r="D22" s="16">
        <f>SUM(D23)</f>
        <v>23179</v>
      </c>
      <c r="E22" s="16">
        <f>E23</f>
        <v>22.72450980392157</v>
      </c>
      <c r="F22" s="2"/>
    </row>
    <row r="23" spans="1:6" ht="20.25" customHeight="1" x14ac:dyDescent="0.3">
      <c r="A23" s="34" t="s">
        <v>26</v>
      </c>
      <c r="B23" s="20" t="s">
        <v>2</v>
      </c>
      <c r="C23" s="16">
        <f>C24+C28</f>
        <v>102000</v>
      </c>
      <c r="D23" s="16">
        <f>D24+D27+D28</f>
        <v>23179</v>
      </c>
      <c r="E23" s="16">
        <f>D23/C23*100</f>
        <v>22.72450980392157</v>
      </c>
    </row>
    <row r="24" spans="1:6" ht="273" customHeight="1" x14ac:dyDescent="0.3">
      <c r="A24" s="34" t="s">
        <v>27</v>
      </c>
      <c r="B24" s="20" t="s">
        <v>97</v>
      </c>
      <c r="C24" s="18">
        <v>101000</v>
      </c>
      <c r="D24" s="16">
        <v>23179</v>
      </c>
      <c r="E24" s="38">
        <f>D24/C24*100</f>
        <v>22.949504950495051</v>
      </c>
    </row>
    <row r="25" spans="1:6" ht="135" hidden="1" customHeight="1" x14ac:dyDescent="0.3">
      <c r="A25" s="34" t="s">
        <v>28</v>
      </c>
      <c r="B25" s="20" t="s">
        <v>21</v>
      </c>
      <c r="C25" s="18"/>
      <c r="D25" s="16"/>
      <c r="E25" s="38"/>
    </row>
    <row r="26" spans="1:6" ht="79.5" hidden="1" customHeight="1" x14ac:dyDescent="0.3">
      <c r="A26" s="34" t="s">
        <v>29</v>
      </c>
      <c r="B26" s="20" t="s">
        <v>22</v>
      </c>
      <c r="C26" s="18"/>
      <c r="D26" s="16"/>
      <c r="E26" s="38"/>
    </row>
    <row r="27" spans="1:6" ht="139.5" hidden="1" customHeight="1" x14ac:dyDescent="0.3">
      <c r="A27" s="34" t="s">
        <v>70</v>
      </c>
      <c r="B27" s="50" t="s">
        <v>71</v>
      </c>
      <c r="C27" s="18">
        <v>500</v>
      </c>
      <c r="D27" s="18">
        <v>0</v>
      </c>
      <c r="E27" s="43">
        <f>D27/C27*100</f>
        <v>0</v>
      </c>
    </row>
    <row r="28" spans="1:6" ht="177" customHeight="1" x14ac:dyDescent="0.3">
      <c r="A28" s="34" t="s">
        <v>29</v>
      </c>
      <c r="B28" s="50" t="s">
        <v>98</v>
      </c>
      <c r="C28" s="18">
        <v>1000</v>
      </c>
      <c r="D28" s="18">
        <v>0</v>
      </c>
      <c r="E28" s="43">
        <f>D28/C28*100</f>
        <v>0</v>
      </c>
    </row>
    <row r="29" spans="1:6" ht="22.5" customHeight="1" x14ac:dyDescent="0.3">
      <c r="A29" s="34" t="s">
        <v>30</v>
      </c>
      <c r="B29" s="20" t="s">
        <v>3</v>
      </c>
      <c r="C29" s="18">
        <f t="shared" ref="C29:E30" si="0">C30</f>
        <v>11000</v>
      </c>
      <c r="D29" s="18">
        <f t="shared" si="0"/>
        <v>1739.1</v>
      </c>
      <c r="E29" s="18">
        <f>D29/C29*100</f>
        <v>15.809999999999999</v>
      </c>
    </row>
    <row r="30" spans="1:6" ht="21.75" customHeight="1" x14ac:dyDescent="0.3">
      <c r="A30" s="34" t="s">
        <v>31</v>
      </c>
      <c r="B30" s="20" t="s">
        <v>4</v>
      </c>
      <c r="C30" s="18">
        <f t="shared" si="0"/>
        <v>11000</v>
      </c>
      <c r="D30" s="18">
        <f t="shared" si="0"/>
        <v>1739.1</v>
      </c>
      <c r="E30" s="18">
        <f t="shared" si="0"/>
        <v>15.809999999999999</v>
      </c>
    </row>
    <row r="31" spans="1:6" ht="20.25" customHeight="1" x14ac:dyDescent="0.3">
      <c r="A31" s="34" t="s">
        <v>32</v>
      </c>
      <c r="B31" s="20" t="s">
        <v>4</v>
      </c>
      <c r="C31" s="18">
        <v>11000</v>
      </c>
      <c r="D31" s="16">
        <v>1739.1</v>
      </c>
      <c r="E31" s="38">
        <f>D31/C31*100</f>
        <v>15.809999999999999</v>
      </c>
    </row>
    <row r="32" spans="1:6" ht="20.25" customHeight="1" x14ac:dyDescent="0.3">
      <c r="A32" s="34" t="s">
        <v>37</v>
      </c>
      <c r="B32" s="20" t="s">
        <v>36</v>
      </c>
      <c r="C32" s="18">
        <f>C33+C35</f>
        <v>1843000</v>
      </c>
      <c r="D32" s="18">
        <f>D33+D35</f>
        <v>310348.06</v>
      </c>
      <c r="E32" s="18">
        <f>D32/C32*100</f>
        <v>16.839287032013022</v>
      </c>
    </row>
    <row r="33" spans="1:5" ht="20.25" customHeight="1" x14ac:dyDescent="0.3">
      <c r="A33" s="34" t="s">
        <v>38</v>
      </c>
      <c r="B33" s="20" t="s">
        <v>48</v>
      </c>
      <c r="C33" s="18">
        <f>C34</f>
        <v>32000</v>
      </c>
      <c r="D33" s="18">
        <f>D34</f>
        <v>646.46</v>
      </c>
      <c r="E33" s="18">
        <f>E34</f>
        <v>2.0201875</v>
      </c>
    </row>
    <row r="34" spans="1:5" ht="57" customHeight="1" x14ac:dyDescent="0.3">
      <c r="A34" s="34" t="s">
        <v>39</v>
      </c>
      <c r="B34" s="20" t="s">
        <v>49</v>
      </c>
      <c r="C34" s="18">
        <v>32000</v>
      </c>
      <c r="D34" s="18">
        <v>646.46</v>
      </c>
      <c r="E34" s="43">
        <f>D34/C34*100</f>
        <v>2.0201875</v>
      </c>
    </row>
    <row r="35" spans="1:5" ht="20.25" customHeight="1" x14ac:dyDescent="0.3">
      <c r="A35" s="34" t="s">
        <v>40</v>
      </c>
      <c r="B35" s="20" t="s">
        <v>41</v>
      </c>
      <c r="C35" s="18">
        <f>C36+C38</f>
        <v>1811000</v>
      </c>
      <c r="D35" s="18">
        <f>D36+D38</f>
        <v>309701.59999999998</v>
      </c>
      <c r="E35" s="18">
        <f>D35/C35*100</f>
        <v>17.101137493097735</v>
      </c>
    </row>
    <row r="36" spans="1:5" ht="20.25" customHeight="1" x14ac:dyDescent="0.3">
      <c r="A36" s="34" t="s">
        <v>42</v>
      </c>
      <c r="B36" s="20" t="s">
        <v>46</v>
      </c>
      <c r="C36" s="18">
        <f>C37</f>
        <v>1276000</v>
      </c>
      <c r="D36" s="18">
        <f>D37</f>
        <v>293958.28999999998</v>
      </c>
      <c r="E36" s="18">
        <f>E37</f>
        <v>23.037483542319748</v>
      </c>
    </row>
    <row r="37" spans="1:5" ht="38.25" customHeight="1" x14ac:dyDescent="0.3">
      <c r="A37" s="34" t="s">
        <v>43</v>
      </c>
      <c r="B37" s="20" t="s">
        <v>50</v>
      </c>
      <c r="C37" s="18">
        <v>1276000</v>
      </c>
      <c r="D37" s="18">
        <v>293958.28999999998</v>
      </c>
      <c r="E37" s="43">
        <f>D37/C37*100</f>
        <v>23.037483542319748</v>
      </c>
    </row>
    <row r="38" spans="1:5" ht="20.25" customHeight="1" x14ac:dyDescent="0.3">
      <c r="A38" s="34" t="s">
        <v>44</v>
      </c>
      <c r="B38" s="20" t="s">
        <v>47</v>
      </c>
      <c r="C38" s="18">
        <f>C39</f>
        <v>535000</v>
      </c>
      <c r="D38" s="18">
        <f>D39</f>
        <v>15743.31</v>
      </c>
      <c r="E38" s="18">
        <f>E39</f>
        <v>2.94267476635514</v>
      </c>
    </row>
    <row r="39" spans="1:5" ht="47.25" customHeight="1" x14ac:dyDescent="0.3">
      <c r="A39" s="34" t="s">
        <v>45</v>
      </c>
      <c r="B39" s="20" t="s">
        <v>51</v>
      </c>
      <c r="C39" s="18">
        <v>535000</v>
      </c>
      <c r="D39" s="18">
        <v>15743.31</v>
      </c>
      <c r="E39" s="43">
        <f>D39/C39*100</f>
        <v>2.94267476635514</v>
      </c>
    </row>
    <row r="40" spans="1:5" ht="49.5" hidden="1" x14ac:dyDescent="0.3">
      <c r="A40" s="34" t="s">
        <v>52</v>
      </c>
      <c r="B40" s="20" t="s">
        <v>5</v>
      </c>
      <c r="C40" s="18">
        <f>C41</f>
        <v>0</v>
      </c>
      <c r="D40" s="18">
        <f t="shared" ref="D40" si="1">D41</f>
        <v>0</v>
      </c>
      <c r="E40" s="43" t="e">
        <f t="shared" ref="E40:E46" si="2">D40/C40*100</f>
        <v>#DIV/0!</v>
      </c>
    </row>
    <row r="41" spans="1:5" ht="103.5" hidden="1" customHeight="1" x14ac:dyDescent="0.3">
      <c r="A41" s="34" t="s">
        <v>33</v>
      </c>
      <c r="B41" s="20" t="s">
        <v>12</v>
      </c>
      <c r="C41" s="18">
        <f>C42</f>
        <v>0</v>
      </c>
      <c r="D41" s="18">
        <f t="shared" ref="D41" si="3">D42</f>
        <v>0</v>
      </c>
      <c r="E41" s="43" t="e">
        <f t="shared" si="2"/>
        <v>#DIV/0!</v>
      </c>
    </row>
    <row r="42" spans="1:5" ht="102.75" hidden="1" customHeight="1" x14ac:dyDescent="0.3">
      <c r="A42" s="34" t="s">
        <v>53</v>
      </c>
      <c r="B42" s="20" t="s">
        <v>54</v>
      </c>
      <c r="C42" s="18">
        <f>C43</f>
        <v>0</v>
      </c>
      <c r="D42" s="18">
        <f t="shared" ref="D42" si="4">D43</f>
        <v>0</v>
      </c>
      <c r="E42" s="43" t="e">
        <f t="shared" si="2"/>
        <v>#DIV/0!</v>
      </c>
    </row>
    <row r="43" spans="1:5" ht="87" hidden="1" customHeight="1" x14ac:dyDescent="0.3">
      <c r="A43" s="34" t="s">
        <v>55</v>
      </c>
      <c r="B43" s="20" t="s">
        <v>56</v>
      </c>
      <c r="C43" s="18"/>
      <c r="D43" s="18"/>
      <c r="E43" s="43" t="e">
        <f t="shared" si="2"/>
        <v>#DIV/0!</v>
      </c>
    </row>
    <row r="44" spans="1:5" ht="79.5" hidden="1" x14ac:dyDescent="0.3">
      <c r="A44" s="45" t="s">
        <v>53</v>
      </c>
      <c r="B44" s="46" t="s">
        <v>60</v>
      </c>
      <c r="C44" s="44">
        <v>1011300</v>
      </c>
      <c r="D44" s="44">
        <v>4045400</v>
      </c>
      <c r="E44" s="43">
        <f t="shared" si="2"/>
        <v>400.01977652526455</v>
      </c>
    </row>
    <row r="45" spans="1:5" ht="32.25" hidden="1" customHeight="1" x14ac:dyDescent="0.3">
      <c r="A45" s="45" t="s">
        <v>55</v>
      </c>
      <c r="B45" s="46" t="s">
        <v>60</v>
      </c>
      <c r="C45" s="44">
        <v>1011300</v>
      </c>
      <c r="D45" s="44">
        <v>4045400</v>
      </c>
      <c r="E45" s="43">
        <f t="shared" si="2"/>
        <v>400.01977652526455</v>
      </c>
    </row>
    <row r="46" spans="1:5" hidden="1" x14ac:dyDescent="0.3">
      <c r="A46" s="33" t="s">
        <v>58</v>
      </c>
      <c r="B46" s="19" t="s">
        <v>6</v>
      </c>
      <c r="C46" s="17">
        <f>C57</f>
        <v>163046</v>
      </c>
      <c r="D46" s="17">
        <f t="shared" ref="D46" si="5">D57</f>
        <v>35060.25</v>
      </c>
      <c r="E46" s="43">
        <f t="shared" si="2"/>
        <v>21.503287415821301</v>
      </c>
    </row>
    <row r="47" spans="1:5" ht="49.5" hidden="1" x14ac:dyDescent="0.3">
      <c r="A47" s="34" t="s">
        <v>82</v>
      </c>
      <c r="B47" s="20" t="s">
        <v>77</v>
      </c>
      <c r="C47" s="18">
        <f t="shared" ref="C47:D49" si="6">C48</f>
        <v>0</v>
      </c>
      <c r="D47" s="18" t="str">
        <f t="shared" si="6"/>
        <v>0,13</v>
      </c>
      <c r="E47" s="43">
        <v>0</v>
      </c>
    </row>
    <row r="48" spans="1:5" hidden="1" x14ac:dyDescent="0.3">
      <c r="A48" s="34" t="s">
        <v>81</v>
      </c>
      <c r="B48" s="50" t="s">
        <v>78</v>
      </c>
      <c r="C48" s="18">
        <v>0</v>
      </c>
      <c r="D48" s="18" t="str">
        <f t="shared" si="6"/>
        <v>0,13</v>
      </c>
      <c r="E48" s="43">
        <v>0</v>
      </c>
    </row>
    <row r="49" spans="1:6" ht="33" hidden="1" x14ac:dyDescent="0.3">
      <c r="A49" s="34" t="s">
        <v>83</v>
      </c>
      <c r="B49" s="50" t="s">
        <v>79</v>
      </c>
      <c r="C49" s="18">
        <f t="shared" si="6"/>
        <v>0</v>
      </c>
      <c r="D49" s="18" t="str">
        <f t="shared" si="6"/>
        <v>0,13</v>
      </c>
      <c r="E49" s="43">
        <v>0</v>
      </c>
    </row>
    <row r="50" spans="1:6" ht="51.75" hidden="1" customHeight="1" x14ac:dyDescent="0.3">
      <c r="A50" s="34" t="s">
        <v>84</v>
      </c>
      <c r="B50" s="50" t="s">
        <v>80</v>
      </c>
      <c r="C50" s="18">
        <v>0</v>
      </c>
      <c r="D50" s="52" t="s">
        <v>85</v>
      </c>
      <c r="E50" s="43">
        <v>0</v>
      </c>
    </row>
    <row r="51" spans="1:6" ht="33.75" thickBot="1" x14ac:dyDescent="0.35">
      <c r="A51" s="47" t="s">
        <v>66</v>
      </c>
      <c r="B51" s="20" t="s">
        <v>62</v>
      </c>
      <c r="C51" s="53">
        <f t="shared" ref="C51:E53" si="7">C52</f>
        <v>90000</v>
      </c>
      <c r="D51" s="53" t="str">
        <f t="shared" si="7"/>
        <v>168026,49</v>
      </c>
      <c r="E51" s="53" t="str">
        <f t="shared" si="7"/>
        <v>186,6</v>
      </c>
    </row>
    <row r="52" spans="1:6" ht="43.5" customHeight="1" thickBot="1" x14ac:dyDescent="0.35">
      <c r="A52" s="47" t="s">
        <v>67</v>
      </c>
      <c r="B52" s="48" t="s">
        <v>63</v>
      </c>
      <c r="C52" s="53">
        <f t="shared" si="7"/>
        <v>90000</v>
      </c>
      <c r="D52" s="53" t="str">
        <f t="shared" si="7"/>
        <v>168026,49</v>
      </c>
      <c r="E52" s="53" t="str">
        <f t="shared" si="7"/>
        <v>186,6</v>
      </c>
    </row>
    <row r="53" spans="1:6" ht="70.5" customHeight="1" thickBot="1" x14ac:dyDescent="0.35">
      <c r="A53" s="47" t="s">
        <v>61</v>
      </c>
      <c r="B53" s="48" t="s">
        <v>64</v>
      </c>
      <c r="C53" s="53">
        <f t="shared" si="7"/>
        <v>90000</v>
      </c>
      <c r="D53" s="53" t="str">
        <f t="shared" si="7"/>
        <v>168026,49</v>
      </c>
      <c r="E53" s="53" t="str">
        <f t="shared" si="7"/>
        <v>186,6</v>
      </c>
    </row>
    <row r="54" spans="1:6" ht="69" customHeight="1" x14ac:dyDescent="0.3">
      <c r="A54" s="47" t="s">
        <v>68</v>
      </c>
      <c r="B54" s="49" t="s">
        <v>65</v>
      </c>
      <c r="C54" s="53">
        <v>90000</v>
      </c>
      <c r="D54" s="52" t="s">
        <v>99</v>
      </c>
      <c r="E54" s="52" t="s">
        <v>100</v>
      </c>
    </row>
    <row r="55" spans="1:6" hidden="1" x14ac:dyDescent="0.3">
      <c r="A55" s="47"/>
      <c r="B55" s="20"/>
      <c r="C55" s="18"/>
      <c r="D55" s="18"/>
      <c r="E55" s="18"/>
    </row>
    <row r="56" spans="1:6" x14ac:dyDescent="0.3">
      <c r="A56" s="54" t="s">
        <v>58</v>
      </c>
      <c r="B56" s="19" t="s">
        <v>74</v>
      </c>
      <c r="C56" s="17">
        <f>C57</f>
        <v>163046</v>
      </c>
      <c r="D56" s="17">
        <f>D57</f>
        <v>35060.25</v>
      </c>
      <c r="E56" s="17">
        <f>E57</f>
        <v>21.503287415821301</v>
      </c>
    </row>
    <row r="57" spans="1:6" s="27" customFormat="1" ht="51" customHeight="1" x14ac:dyDescent="0.3">
      <c r="A57" s="34" t="s">
        <v>59</v>
      </c>
      <c r="B57" s="50" t="s">
        <v>7</v>
      </c>
      <c r="C57" s="18">
        <f>C63</f>
        <v>163046</v>
      </c>
      <c r="D57" s="18">
        <f>D61</f>
        <v>35060.25</v>
      </c>
      <c r="E57" s="18">
        <f>D57/C57*100</f>
        <v>21.503287415821301</v>
      </c>
      <c r="F57" s="26"/>
    </row>
    <row r="58" spans="1:6" s="27" customFormat="1" ht="51" hidden="1" customHeight="1" x14ac:dyDescent="0.3">
      <c r="A58" s="34" t="s">
        <v>89</v>
      </c>
      <c r="B58" s="50" t="s">
        <v>86</v>
      </c>
      <c r="C58" s="18">
        <f>C59</f>
        <v>649360.19999999995</v>
      </c>
      <c r="D58" s="52" t="s">
        <v>92</v>
      </c>
      <c r="E58" s="18"/>
      <c r="F58" s="26"/>
    </row>
    <row r="59" spans="1:6" s="27" customFormat="1" ht="87.75" hidden="1" customHeight="1" x14ac:dyDescent="0.3">
      <c r="A59" s="34" t="s">
        <v>90</v>
      </c>
      <c r="B59" s="50" t="s">
        <v>87</v>
      </c>
      <c r="C59" s="18">
        <f>C60</f>
        <v>649360.19999999995</v>
      </c>
      <c r="D59" s="52" t="s">
        <v>92</v>
      </c>
      <c r="E59" s="18"/>
      <c r="F59" s="26"/>
    </row>
    <row r="60" spans="1:6" s="27" customFormat="1" ht="97.5" hidden="1" customHeight="1" x14ac:dyDescent="0.3">
      <c r="A60" s="34" t="s">
        <v>91</v>
      </c>
      <c r="B60" s="50" t="s">
        <v>88</v>
      </c>
      <c r="C60" s="18">
        <v>649360.19999999995</v>
      </c>
      <c r="D60" s="52" t="s">
        <v>92</v>
      </c>
      <c r="E60" s="18"/>
      <c r="F60" s="26"/>
    </row>
    <row r="61" spans="1:6" s="27" customFormat="1" ht="39.75" customHeight="1" x14ac:dyDescent="0.3">
      <c r="A61" s="36" t="s">
        <v>35</v>
      </c>
      <c r="B61" s="24" t="s">
        <v>20</v>
      </c>
      <c r="C61" s="25">
        <f t="shared" ref="C61:E62" si="8">C62</f>
        <v>163046</v>
      </c>
      <c r="D61" s="25">
        <f t="shared" si="8"/>
        <v>35060.25</v>
      </c>
      <c r="E61" s="25">
        <f t="shared" si="8"/>
        <v>21.503287415821301</v>
      </c>
      <c r="F61" s="26"/>
    </row>
    <row r="62" spans="1:6" s="27" customFormat="1" ht="55.5" customHeight="1" x14ac:dyDescent="0.3">
      <c r="A62" s="35" t="s">
        <v>34</v>
      </c>
      <c r="B62" s="24" t="s">
        <v>75</v>
      </c>
      <c r="C62" s="25">
        <f t="shared" si="8"/>
        <v>163046</v>
      </c>
      <c r="D62" s="25">
        <f t="shared" si="8"/>
        <v>35060.25</v>
      </c>
      <c r="E62" s="25">
        <f t="shared" si="8"/>
        <v>21.503287415821301</v>
      </c>
      <c r="F62" s="26"/>
    </row>
    <row r="63" spans="1:6" s="27" customFormat="1" ht="66" x14ac:dyDescent="0.3">
      <c r="A63" s="36" t="s">
        <v>57</v>
      </c>
      <c r="B63" s="24" t="s">
        <v>76</v>
      </c>
      <c r="C63" s="25">
        <v>163046</v>
      </c>
      <c r="D63" s="25">
        <v>35060.25</v>
      </c>
      <c r="E63" s="39">
        <f>D63/C63*100</f>
        <v>21.503287415821301</v>
      </c>
      <c r="F63" s="26"/>
    </row>
    <row r="64" spans="1:6" x14ac:dyDescent="0.3">
      <c r="A64" s="28"/>
      <c r="B64" s="29" t="s">
        <v>10</v>
      </c>
      <c r="C64" s="41">
        <f>C21+C56</f>
        <v>2209046</v>
      </c>
      <c r="D64" s="40">
        <f>D21+D57</f>
        <v>538352.89999999991</v>
      </c>
      <c r="E64" s="40">
        <f>D64/C64*100</f>
        <v>24.370379792906075</v>
      </c>
    </row>
    <row r="65" spans="1:5" x14ac:dyDescent="0.3">
      <c r="A65" s="30"/>
      <c r="B65" s="31"/>
      <c r="C65" s="32"/>
      <c r="D65" s="32"/>
      <c r="E65" s="26"/>
    </row>
    <row r="69" spans="1:5" x14ac:dyDescent="0.3">
      <c r="A69" s="55"/>
      <c r="B69" s="55"/>
    </row>
  </sheetData>
  <mergeCells count="13">
    <mergeCell ref="A69:B69"/>
    <mergeCell ref="C1:E1"/>
    <mergeCell ref="C2:E2"/>
    <mergeCell ref="C8:E8"/>
    <mergeCell ref="C10:E10"/>
    <mergeCell ref="C18:C20"/>
    <mergeCell ref="D18:D20"/>
    <mergeCell ref="E18:E20"/>
    <mergeCell ref="A15:E15"/>
    <mergeCell ref="A18:A20"/>
    <mergeCell ref="B18:B20"/>
    <mergeCell ref="A16:E16"/>
    <mergeCell ref="C11:E11"/>
  </mergeCells>
  <printOptions gridLinesSet="0"/>
  <pageMargins left="0.6692913385826772" right="0.19685039370078741" top="0.39370078740157483" bottom="0.19685039370078741" header="0" footer="0"/>
  <pageSetup paperSize="9" scale="51" pageOrder="overThenDown" orientation="portrait" r:id="rId1"/>
  <headerFooter alignWithMargins="0"/>
  <rowBreaks count="1" manualBreakCount="1">
    <brk id="4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lastPrinted>2025-04-21T11:25:46Z</cp:lastPrinted>
  <dcterms:created xsi:type="dcterms:W3CDTF">1999-06-18T11:49:53Z</dcterms:created>
  <dcterms:modified xsi:type="dcterms:W3CDTF">2025-04-21T11:25:56Z</dcterms:modified>
</cp:coreProperties>
</file>